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2435" windowHeight="1207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Φύλλο1!$A$1:$I$41</definedName>
  </definedNames>
  <calcPr calcId="125725"/>
</workbook>
</file>

<file path=xl/calcChain.xml><?xml version="1.0" encoding="utf-8"?>
<calcChain xmlns="http://schemas.openxmlformats.org/spreadsheetml/2006/main">
  <c r="F41" i="1"/>
  <c r="E41"/>
  <c r="D41"/>
  <c r="C41"/>
  <c r="B41"/>
  <c r="F40"/>
  <c r="E40"/>
  <c r="D40"/>
  <c r="C40"/>
  <c r="G40" s="1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B17"/>
  <c r="D17"/>
  <c r="C17"/>
  <c r="E17"/>
  <c r="F17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20"/>
  <c r="A19"/>
  <c r="A18"/>
  <c r="G36" l="1"/>
  <c r="G21"/>
  <c r="G29"/>
  <c r="G33"/>
  <c r="G28"/>
  <c r="G32"/>
  <c r="G38"/>
  <c r="G39"/>
  <c r="G20"/>
  <c r="G24"/>
  <c r="G19"/>
  <c r="G23"/>
  <c r="G27"/>
  <c r="G31"/>
  <c r="G35"/>
  <c r="G18"/>
  <c r="G22"/>
  <c r="G25"/>
  <c r="G26"/>
  <c r="G30"/>
  <c r="G34"/>
  <c r="G37"/>
  <c r="G41"/>
  <c r="G17"/>
  <c r="H17" s="1"/>
  <c r="H18" s="1"/>
  <c r="H19" l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</calcChain>
</file>

<file path=xl/sharedStrings.xml><?xml version="1.0" encoding="utf-8"?>
<sst xmlns="http://schemas.openxmlformats.org/spreadsheetml/2006/main" count="29" uniqueCount="25">
  <si>
    <t>ΕΓΚΑΤΕΣΤΗΜΕΝΗ ΟΝΟΜΑΣΤΙΚΗ ΙΣΧΥΣ</t>
  </si>
  <si>
    <t>%</t>
  </si>
  <si>
    <t>ΑΠΟΔΟΣΗ ΣΥΣΤΗΜΑΤΟΣ ΣΕ ΣΧΕΣΗ ΜΕ ΤΗΝ ΟΝΟΜΑΣΤΙΚΗ</t>
  </si>
  <si>
    <t>ΣΤΑΘΕΡΕΣ ΥΠΟΛΟΓΙΣΜΟΥ</t>
  </si>
  <si>
    <t>ΕΤΗΣΙΑ ΜΕΙΩΣΗ ΑΠΟΔΟΣΗΣ</t>
  </si>
  <si>
    <t>€</t>
  </si>
  <si>
    <t>€/Kwh</t>
  </si>
  <si>
    <t>ΚΟΣΤΟΣ ΕΠΕΝΔΥΣΗΣ</t>
  </si>
  <si>
    <t>Kwp</t>
  </si>
  <si>
    <t>ΧΡΟΝΙΑ ΛΕΙΤΟΥΡΓΙΑΣ</t>
  </si>
  <si>
    <t>ΕΣΟΔΑ           ΑΝΑ  ΕΤΟΣ</t>
  </si>
  <si>
    <t>ΑΠΟΣΒΕΣΗ</t>
  </si>
  <si>
    <t>ΕΤΗ</t>
  </si>
  <si>
    <t>ΠΟΣΟΣΤΟ ΕΠΕΝΔΥΣΗΣ ΜΕ ΔΑΝΕΙΟ</t>
  </si>
  <si>
    <t>ΕΞΟΔΑ ΣΥΝΤΗΡΗΣΗΣ</t>
  </si>
  <si>
    <t>ΚΑΘΑΡΟ                ΕΤΗΣΙΟ            ΚΕΡΔΟΣ</t>
  </si>
  <si>
    <t>ΑΘΡΟΙΣΜΑ ΚΑΘΑΡΩΝ ΚΕΡΔΩΝ          ΑΠΌ              ΑΡΧΗ ΛΕΙΤΟΥΡΓΙΑΣ</t>
  </si>
  <si>
    <t>ΥΠΟΛΟΓΙΣΜΟΙ</t>
  </si>
  <si>
    <t xml:space="preserve">ΠΙΘΑΝΑ     ΕΞΟΔΑ ΕΠΙΣΚΕΥΩΝ </t>
  </si>
  <si>
    <t>ΔΟΣΗ            ΔΑΝΕΙΟΥ</t>
  </si>
  <si>
    <t>ΕΠΙΤΟΚΙΟ ΔΑΝΕΙΟΥ</t>
  </si>
  <si>
    <t>ΕΝΔΕΙΚΤΙΚΗ ΜΕΛΕΤΗ ΟΦΕΛΟΥΣ ΕΠΕΝΔΥΣΗΣ</t>
  </si>
  <si>
    <t>ΤΙΜΗ ΜΟΝΑΔΑΣ ΠΩΛΗΣΗΣ Kwh</t>
  </si>
  <si>
    <t>ΠΡΟΒΛΕΠΟΜΕΝΗ ΜΕΣΗ ΕΤΗΣΙΑ ΠΑΡΑΓΩΓΗ ΑΝΑ ΕΓΚΑΤ/ΝΗ Kwp</t>
  </si>
  <si>
    <t>Kwh/Kwp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</si>
</sst>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10" xfId="0" applyBorder="1" applyAlignment="1"/>
    <xf numFmtId="4" fontId="0" fillId="0" borderId="10" xfId="0" applyNumberFormat="1" applyBorder="1" applyAlignment="1"/>
    <xf numFmtId="0" fontId="1" fillId="0" borderId="3" xfId="0" applyFont="1" applyBorder="1" applyAlignment="1">
      <alignment horizontal="center" vertical="center" textRotation="90" wrapText="1"/>
    </xf>
    <xf numFmtId="4" fontId="0" fillId="0" borderId="0" xfId="0" applyNumberFormat="1" applyProtection="1">
      <protection locked="0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3" fontId="0" fillId="2" borderId="3" xfId="0" applyNumberFormat="1" applyFill="1" applyBorder="1" applyAlignment="1" applyProtection="1">
      <alignment vertical="center"/>
      <protection hidden="1"/>
    </xf>
    <xf numFmtId="3" fontId="1" fillId="2" borderId="3" xfId="0" applyNumberFormat="1" applyFont="1" applyFill="1" applyBorder="1" applyAlignment="1" applyProtection="1">
      <alignment vertical="center"/>
      <protection hidden="1"/>
    </xf>
    <xf numFmtId="3" fontId="0" fillId="2" borderId="1" xfId="0" applyNumberFormat="1" applyFill="1" applyBorder="1" applyAlignment="1" applyProtection="1">
      <alignment vertical="center"/>
      <protection hidden="1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0" fillId="2" borderId="9" xfId="0" applyNumberFormat="1" applyFill="1" applyBorder="1" applyAlignment="1" applyProtection="1">
      <alignment vertical="center"/>
      <protection hidden="1"/>
    </xf>
    <xf numFmtId="3" fontId="1" fillId="2" borderId="9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Protection="1">
      <protection locked="0"/>
    </xf>
    <xf numFmtId="0" fontId="2" fillId="0" borderId="0" xfId="0" applyFont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 vertical="center"/>
      <protection hidden="1"/>
    </xf>
    <xf numFmtId="3" fontId="1" fillId="2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3" fontId="1" fillId="2" borderId="3" xfId="0" applyNumberFormat="1" applyFont="1" applyFill="1" applyBorder="1" applyAlignment="1" applyProtection="1">
      <alignment horizontal="center" vertical="center"/>
      <protection hidden="1"/>
    </xf>
    <xf numFmtId="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H6" sqref="H6"/>
    </sheetView>
  </sheetViews>
  <sheetFormatPr defaultRowHeight="15"/>
  <cols>
    <col min="1" max="1" width="5.42578125" style="1" customWidth="1"/>
    <col min="4" max="4" width="10.140625" bestFit="1" customWidth="1"/>
    <col min="6" max="6" width="9.28515625" customWidth="1"/>
    <col min="8" max="8" width="12.7109375" bestFit="1" customWidth="1"/>
  </cols>
  <sheetData>
    <row r="1" spans="1:12" ht="18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6"/>
      <c r="K1" s="6"/>
      <c r="L1" s="6"/>
    </row>
    <row r="2" spans="1:12" ht="26.25" customHeight="1"/>
    <row r="3" spans="1:12">
      <c r="A3" s="31" t="s">
        <v>3</v>
      </c>
      <c r="B3" s="31"/>
      <c r="C3" s="31"/>
      <c r="D3" s="31"/>
      <c r="E3" s="31"/>
      <c r="F3" s="31"/>
      <c r="G3" s="31"/>
      <c r="H3" s="31"/>
      <c r="I3" s="31"/>
    </row>
    <row r="4" spans="1:12">
      <c r="A4" s="7"/>
      <c r="B4" s="7"/>
      <c r="C4" s="7"/>
      <c r="D4" s="7"/>
      <c r="E4" s="7"/>
      <c r="F4" s="7"/>
      <c r="G4" s="7"/>
      <c r="H4" s="7"/>
    </row>
    <row r="5" spans="1:12">
      <c r="A5" s="1">
        <v>1</v>
      </c>
      <c r="B5" s="26" t="s">
        <v>0</v>
      </c>
      <c r="C5" s="26"/>
      <c r="D5" s="26"/>
      <c r="E5" s="26"/>
      <c r="F5" s="26"/>
      <c r="G5" s="26"/>
      <c r="H5" s="22">
        <v>10</v>
      </c>
      <c r="I5" t="s">
        <v>8</v>
      </c>
    </row>
    <row r="6" spans="1:12">
      <c r="A6" s="1">
        <v>2</v>
      </c>
      <c r="B6" s="26" t="s">
        <v>2</v>
      </c>
      <c r="C6" s="26"/>
      <c r="D6" s="26"/>
      <c r="E6" s="26"/>
      <c r="F6" s="26"/>
      <c r="G6" s="26"/>
      <c r="H6" s="22">
        <v>93</v>
      </c>
      <c r="I6" t="s">
        <v>1</v>
      </c>
    </row>
    <row r="7" spans="1:12">
      <c r="A7" s="1">
        <v>3</v>
      </c>
      <c r="B7" s="26" t="s">
        <v>4</v>
      </c>
      <c r="C7" s="26"/>
      <c r="D7" s="26"/>
      <c r="E7" s="26"/>
      <c r="F7" s="26"/>
      <c r="G7" s="26"/>
      <c r="H7" s="12">
        <v>0.7</v>
      </c>
      <c r="I7" t="s">
        <v>1</v>
      </c>
    </row>
    <row r="8" spans="1:12">
      <c r="A8" s="1">
        <v>4</v>
      </c>
      <c r="B8" s="26" t="s">
        <v>22</v>
      </c>
      <c r="C8" s="26"/>
      <c r="D8" s="26"/>
      <c r="E8" s="26"/>
      <c r="F8" s="26"/>
      <c r="G8" s="26"/>
      <c r="H8" s="12">
        <v>0.25</v>
      </c>
      <c r="I8" t="s">
        <v>6</v>
      </c>
    </row>
    <row r="9" spans="1:12">
      <c r="A9" s="1">
        <v>5</v>
      </c>
      <c r="B9" s="26" t="s">
        <v>7</v>
      </c>
      <c r="C9" s="26"/>
      <c r="D9" s="26"/>
      <c r="E9" s="26"/>
      <c r="F9" s="26"/>
      <c r="G9" s="26"/>
      <c r="H9" s="22">
        <v>22000</v>
      </c>
      <c r="I9" t="s">
        <v>5</v>
      </c>
    </row>
    <row r="10" spans="1:12">
      <c r="A10" s="1">
        <v>6</v>
      </c>
      <c r="B10" s="26" t="s">
        <v>23</v>
      </c>
      <c r="C10" s="26"/>
      <c r="D10" s="26"/>
      <c r="E10" s="26"/>
      <c r="F10" s="26"/>
      <c r="G10" s="26"/>
      <c r="H10" s="22">
        <v>1350</v>
      </c>
      <c r="I10" t="s">
        <v>24</v>
      </c>
    </row>
    <row r="11" spans="1:12">
      <c r="A11" s="1">
        <v>7</v>
      </c>
      <c r="B11" s="26" t="s">
        <v>11</v>
      </c>
      <c r="C11" s="26"/>
      <c r="D11" s="26"/>
      <c r="E11" s="26"/>
      <c r="F11" s="26"/>
      <c r="G11" s="26"/>
      <c r="H11" s="22">
        <v>10</v>
      </c>
      <c r="I11" t="s">
        <v>12</v>
      </c>
    </row>
    <row r="12" spans="1:12">
      <c r="A12" s="1">
        <v>8</v>
      </c>
      <c r="B12" s="26" t="s">
        <v>13</v>
      </c>
      <c r="C12" s="26"/>
      <c r="D12" s="26"/>
      <c r="E12" s="26"/>
      <c r="F12" s="26"/>
      <c r="G12" s="26"/>
      <c r="H12" s="22">
        <v>50</v>
      </c>
      <c r="I12" t="s">
        <v>1</v>
      </c>
    </row>
    <row r="13" spans="1:12" ht="17.25" customHeight="1">
      <c r="A13" s="1">
        <v>9</v>
      </c>
      <c r="B13" s="26" t="s">
        <v>20</v>
      </c>
      <c r="C13" s="26"/>
      <c r="D13" s="26"/>
      <c r="E13" s="26"/>
      <c r="F13" s="26"/>
      <c r="G13" s="26"/>
      <c r="H13" s="22">
        <v>4.5</v>
      </c>
      <c r="I13" t="s">
        <v>1</v>
      </c>
    </row>
    <row r="14" spans="1:12" ht="32.25" customHeight="1">
      <c r="A14" s="32" t="s">
        <v>17</v>
      </c>
      <c r="B14" s="32"/>
      <c r="C14" s="32"/>
      <c r="D14" s="32"/>
      <c r="E14" s="32"/>
      <c r="F14" s="32"/>
      <c r="G14" s="32"/>
      <c r="H14" s="32"/>
      <c r="I14" s="32"/>
    </row>
    <row r="15" spans="1:12" ht="16.5" customHeight="1" thickBot="1">
      <c r="B15" s="3"/>
      <c r="C15" s="3"/>
      <c r="D15" s="3"/>
      <c r="E15" s="3"/>
      <c r="F15" s="3"/>
      <c r="G15" s="3"/>
      <c r="H15" s="2"/>
    </row>
    <row r="16" spans="1:12" ht="78" customHeight="1" thickBot="1">
      <c r="A16" s="4" t="s">
        <v>9</v>
      </c>
      <c r="B16" s="5" t="s">
        <v>10</v>
      </c>
      <c r="C16" s="5" t="s">
        <v>11</v>
      </c>
      <c r="D16" s="11" t="s">
        <v>19</v>
      </c>
      <c r="E16" s="5" t="s">
        <v>14</v>
      </c>
      <c r="F16" s="8" t="s">
        <v>18</v>
      </c>
      <c r="G16" s="5" t="s">
        <v>15</v>
      </c>
      <c r="H16" s="27" t="s">
        <v>16</v>
      </c>
      <c r="I16" s="28"/>
    </row>
    <row r="17" spans="1:9">
      <c r="A17" s="13">
        <v>1</v>
      </c>
      <c r="B17" s="16">
        <f>H$10*H$5*H$8*(H$6/100)*(1-(A17-1)*H$7/100)</f>
        <v>3138.75</v>
      </c>
      <c r="C17" s="16">
        <f>IF(A17&gt;H$11,"",((H$9*((100-H$12)/100))/H$11))</f>
        <v>1100</v>
      </c>
      <c r="D17" s="16">
        <f>IF(OR(H$12=0,H$12="",(A17&gt;H$11)),"",(H$9*(H$13/100)+(H$9/H$11))*(H$12/100))</f>
        <v>1595</v>
      </c>
      <c r="E17" s="16">
        <f>H$9*0.005+H$9*0.005*(A17-1)*0.05</f>
        <v>110</v>
      </c>
      <c r="F17" s="16" t="str">
        <f>IF(A17&lt;8,"",H$9*0.02+H$9*0.02*(A17-8)*0.1)</f>
        <v/>
      </c>
      <c r="G17" s="17">
        <f>B17-SUM(C17:F17)</f>
        <v>333.75</v>
      </c>
      <c r="H17" s="29">
        <f>G17</f>
        <v>333.75</v>
      </c>
      <c r="I17" s="30"/>
    </row>
    <row r="18" spans="1:9">
      <c r="A18" s="14">
        <f>A17+1</f>
        <v>2</v>
      </c>
      <c r="B18" s="18">
        <f t="shared" ref="B18:B41" si="0">H$10*H$5*H$8*(H$6/100)*(1-(A18-1)*H$7/100)</f>
        <v>3116.7787499999999</v>
      </c>
      <c r="C18" s="18">
        <f t="shared" ref="C18:C41" si="1">IF(A18&gt;H$11,"",((H$9*((100-H$12)/100))/H$11))</f>
        <v>1100</v>
      </c>
      <c r="D18" s="18">
        <f t="shared" ref="D18:D41" si="2">IF(OR(H$12=0,H$12="",(A18&gt;H$11)),"",(H$9*(H$13/100)+(H$9/H$11))*(H$12/100))</f>
        <v>1595</v>
      </c>
      <c r="E18" s="18">
        <f t="shared" ref="E18:E41" si="3">H$9*0.005+H$9*0.005*(A18-1)*0.05</f>
        <v>115.5</v>
      </c>
      <c r="F18" s="18" t="str">
        <f t="shared" ref="F18:F41" si="4">IF(A18&lt;8,"",H$9*0.02+H$9*0.02*(A18-8)*0.1)</f>
        <v/>
      </c>
      <c r="G18" s="19">
        <f t="shared" ref="G18:G41" si="5">B18-SUM(C18:F18)</f>
        <v>306.27874999999995</v>
      </c>
      <c r="H18" s="24">
        <f>H17+G18</f>
        <v>640.02874999999995</v>
      </c>
      <c r="I18" s="25"/>
    </row>
    <row r="19" spans="1:9">
      <c r="A19" s="14">
        <f t="shared" ref="A19:A41" si="6">A18+1</f>
        <v>3</v>
      </c>
      <c r="B19" s="18">
        <f t="shared" si="0"/>
        <v>3094.8074999999999</v>
      </c>
      <c r="C19" s="18">
        <f t="shared" si="1"/>
        <v>1100</v>
      </c>
      <c r="D19" s="18">
        <f t="shared" si="2"/>
        <v>1595</v>
      </c>
      <c r="E19" s="18">
        <f t="shared" si="3"/>
        <v>121</v>
      </c>
      <c r="F19" s="18" t="str">
        <f t="shared" si="4"/>
        <v/>
      </c>
      <c r="G19" s="19">
        <f t="shared" si="5"/>
        <v>278.80749999999989</v>
      </c>
      <c r="H19" s="24">
        <f t="shared" ref="H19:H41" si="7">H18+G19</f>
        <v>918.83624999999984</v>
      </c>
      <c r="I19" s="25"/>
    </row>
    <row r="20" spans="1:9">
      <c r="A20" s="14">
        <f t="shared" si="6"/>
        <v>4</v>
      </c>
      <c r="B20" s="18">
        <f t="shared" si="0"/>
        <v>3072.8362499999998</v>
      </c>
      <c r="C20" s="18">
        <f t="shared" si="1"/>
        <v>1100</v>
      </c>
      <c r="D20" s="18">
        <f t="shared" si="2"/>
        <v>1595</v>
      </c>
      <c r="E20" s="18">
        <f t="shared" si="3"/>
        <v>126.5</v>
      </c>
      <c r="F20" s="18" t="str">
        <f t="shared" si="4"/>
        <v/>
      </c>
      <c r="G20" s="19">
        <f t="shared" si="5"/>
        <v>251.33624999999984</v>
      </c>
      <c r="H20" s="24">
        <f t="shared" si="7"/>
        <v>1170.1724999999997</v>
      </c>
      <c r="I20" s="25"/>
    </row>
    <row r="21" spans="1:9">
      <c r="A21" s="14">
        <f t="shared" si="6"/>
        <v>5</v>
      </c>
      <c r="B21" s="18">
        <f t="shared" si="0"/>
        <v>3050.8649999999998</v>
      </c>
      <c r="C21" s="18">
        <f t="shared" si="1"/>
        <v>1100</v>
      </c>
      <c r="D21" s="18">
        <f t="shared" si="2"/>
        <v>1595</v>
      </c>
      <c r="E21" s="18">
        <f t="shared" si="3"/>
        <v>132</v>
      </c>
      <c r="F21" s="18" t="str">
        <f t="shared" si="4"/>
        <v/>
      </c>
      <c r="G21" s="19">
        <f t="shared" si="5"/>
        <v>223.86499999999978</v>
      </c>
      <c r="H21" s="24">
        <f t="shared" si="7"/>
        <v>1394.0374999999995</v>
      </c>
      <c r="I21" s="25"/>
    </row>
    <row r="22" spans="1:9">
      <c r="A22" s="14">
        <f t="shared" si="6"/>
        <v>6</v>
      </c>
      <c r="B22" s="18">
        <f t="shared" si="0"/>
        <v>3028.8937499999997</v>
      </c>
      <c r="C22" s="18">
        <f t="shared" si="1"/>
        <v>1100</v>
      </c>
      <c r="D22" s="18">
        <f t="shared" si="2"/>
        <v>1595</v>
      </c>
      <c r="E22" s="18">
        <f t="shared" si="3"/>
        <v>137.5</v>
      </c>
      <c r="F22" s="18" t="str">
        <f t="shared" si="4"/>
        <v/>
      </c>
      <c r="G22" s="19">
        <f t="shared" si="5"/>
        <v>196.39374999999973</v>
      </c>
      <c r="H22" s="24">
        <f t="shared" si="7"/>
        <v>1590.4312499999992</v>
      </c>
      <c r="I22" s="25"/>
    </row>
    <row r="23" spans="1:9">
      <c r="A23" s="14">
        <f t="shared" si="6"/>
        <v>7</v>
      </c>
      <c r="B23" s="18">
        <f t="shared" si="0"/>
        <v>3006.9224999999997</v>
      </c>
      <c r="C23" s="18">
        <f t="shared" si="1"/>
        <v>1100</v>
      </c>
      <c r="D23" s="18">
        <f t="shared" si="2"/>
        <v>1595</v>
      </c>
      <c r="E23" s="18">
        <f t="shared" si="3"/>
        <v>143</v>
      </c>
      <c r="F23" s="18" t="str">
        <f t="shared" si="4"/>
        <v/>
      </c>
      <c r="G23" s="19">
        <f t="shared" si="5"/>
        <v>168.92249999999967</v>
      </c>
      <c r="H23" s="24">
        <f t="shared" si="7"/>
        <v>1759.3537499999989</v>
      </c>
      <c r="I23" s="25"/>
    </row>
    <row r="24" spans="1:9">
      <c r="A24" s="14">
        <f t="shared" si="6"/>
        <v>8</v>
      </c>
      <c r="B24" s="18">
        <f t="shared" si="0"/>
        <v>2984.9512500000001</v>
      </c>
      <c r="C24" s="18">
        <f t="shared" si="1"/>
        <v>1100</v>
      </c>
      <c r="D24" s="18">
        <f t="shared" si="2"/>
        <v>1595</v>
      </c>
      <c r="E24" s="18">
        <f t="shared" si="3"/>
        <v>148.5</v>
      </c>
      <c r="F24" s="18">
        <f t="shared" si="4"/>
        <v>440</v>
      </c>
      <c r="G24" s="19">
        <f t="shared" si="5"/>
        <v>-298.54874999999993</v>
      </c>
      <c r="H24" s="24">
        <f t="shared" si="7"/>
        <v>1460.8049999999989</v>
      </c>
      <c r="I24" s="25"/>
    </row>
    <row r="25" spans="1:9">
      <c r="A25" s="14">
        <f t="shared" si="6"/>
        <v>9</v>
      </c>
      <c r="B25" s="18">
        <f t="shared" si="0"/>
        <v>2962.98</v>
      </c>
      <c r="C25" s="18">
        <f t="shared" si="1"/>
        <v>1100</v>
      </c>
      <c r="D25" s="18">
        <f t="shared" si="2"/>
        <v>1595</v>
      </c>
      <c r="E25" s="18">
        <f t="shared" si="3"/>
        <v>154</v>
      </c>
      <c r="F25" s="18">
        <f t="shared" si="4"/>
        <v>484</v>
      </c>
      <c r="G25" s="19">
        <f t="shared" si="5"/>
        <v>-370.02</v>
      </c>
      <c r="H25" s="24">
        <f t="shared" si="7"/>
        <v>1090.7849999999989</v>
      </c>
      <c r="I25" s="25"/>
    </row>
    <row r="26" spans="1:9">
      <c r="A26" s="14">
        <f t="shared" si="6"/>
        <v>10</v>
      </c>
      <c r="B26" s="18">
        <f t="shared" si="0"/>
        <v>2941.00875</v>
      </c>
      <c r="C26" s="18">
        <f t="shared" si="1"/>
        <v>1100</v>
      </c>
      <c r="D26" s="18">
        <f t="shared" si="2"/>
        <v>1595</v>
      </c>
      <c r="E26" s="18">
        <f t="shared" si="3"/>
        <v>159.5</v>
      </c>
      <c r="F26" s="18">
        <f t="shared" si="4"/>
        <v>528</v>
      </c>
      <c r="G26" s="19">
        <f t="shared" si="5"/>
        <v>-441.49125000000004</v>
      </c>
      <c r="H26" s="24">
        <f t="shared" si="7"/>
        <v>649.29374999999891</v>
      </c>
      <c r="I26" s="25"/>
    </row>
    <row r="27" spans="1:9">
      <c r="A27" s="14">
        <f t="shared" si="6"/>
        <v>11</v>
      </c>
      <c r="B27" s="18">
        <f t="shared" si="0"/>
        <v>2919.0374999999999</v>
      </c>
      <c r="C27" s="18" t="str">
        <f t="shared" si="1"/>
        <v/>
      </c>
      <c r="D27" s="18" t="str">
        <f t="shared" si="2"/>
        <v/>
      </c>
      <c r="E27" s="18">
        <f t="shared" si="3"/>
        <v>165</v>
      </c>
      <c r="F27" s="18">
        <f t="shared" si="4"/>
        <v>572</v>
      </c>
      <c r="G27" s="19">
        <f t="shared" si="5"/>
        <v>2182.0374999999999</v>
      </c>
      <c r="H27" s="24">
        <f t="shared" si="7"/>
        <v>2831.3312499999988</v>
      </c>
      <c r="I27" s="25"/>
    </row>
    <row r="28" spans="1:9">
      <c r="A28" s="14">
        <f t="shared" si="6"/>
        <v>12</v>
      </c>
      <c r="B28" s="18">
        <f t="shared" si="0"/>
        <v>2897.0662500000003</v>
      </c>
      <c r="C28" s="18" t="str">
        <f t="shared" si="1"/>
        <v/>
      </c>
      <c r="D28" s="18" t="str">
        <f t="shared" si="2"/>
        <v/>
      </c>
      <c r="E28" s="18">
        <f t="shared" si="3"/>
        <v>170.5</v>
      </c>
      <c r="F28" s="18">
        <f t="shared" si="4"/>
        <v>616</v>
      </c>
      <c r="G28" s="19">
        <f t="shared" si="5"/>
        <v>2110.5662500000003</v>
      </c>
      <c r="H28" s="24">
        <f t="shared" si="7"/>
        <v>4941.8974999999991</v>
      </c>
      <c r="I28" s="25"/>
    </row>
    <row r="29" spans="1:9">
      <c r="A29" s="14">
        <f t="shared" si="6"/>
        <v>13</v>
      </c>
      <c r="B29" s="18">
        <f t="shared" si="0"/>
        <v>2875.0950000000003</v>
      </c>
      <c r="C29" s="18" t="str">
        <f t="shared" si="1"/>
        <v/>
      </c>
      <c r="D29" s="18" t="str">
        <f t="shared" si="2"/>
        <v/>
      </c>
      <c r="E29" s="18">
        <f t="shared" si="3"/>
        <v>176</v>
      </c>
      <c r="F29" s="18">
        <f t="shared" si="4"/>
        <v>660</v>
      </c>
      <c r="G29" s="19">
        <f t="shared" si="5"/>
        <v>2039.0950000000003</v>
      </c>
      <c r="H29" s="24">
        <f t="shared" si="7"/>
        <v>6980.9924999999994</v>
      </c>
      <c r="I29" s="25"/>
    </row>
    <row r="30" spans="1:9">
      <c r="A30" s="14">
        <f t="shared" si="6"/>
        <v>14</v>
      </c>
      <c r="B30" s="18">
        <f t="shared" si="0"/>
        <v>2853.1237500000002</v>
      </c>
      <c r="C30" s="18" t="str">
        <f t="shared" si="1"/>
        <v/>
      </c>
      <c r="D30" s="18" t="str">
        <f t="shared" si="2"/>
        <v/>
      </c>
      <c r="E30" s="18">
        <f t="shared" si="3"/>
        <v>181.5</v>
      </c>
      <c r="F30" s="18">
        <f t="shared" si="4"/>
        <v>704</v>
      </c>
      <c r="G30" s="19">
        <f t="shared" si="5"/>
        <v>1967.6237500000002</v>
      </c>
      <c r="H30" s="24">
        <f t="shared" si="7"/>
        <v>8948.6162499999991</v>
      </c>
      <c r="I30" s="25"/>
    </row>
    <row r="31" spans="1:9">
      <c r="A31" s="14">
        <f t="shared" si="6"/>
        <v>15</v>
      </c>
      <c r="B31" s="18">
        <f t="shared" si="0"/>
        <v>2831.1525000000001</v>
      </c>
      <c r="C31" s="18" t="str">
        <f t="shared" si="1"/>
        <v/>
      </c>
      <c r="D31" s="18" t="str">
        <f t="shared" si="2"/>
        <v/>
      </c>
      <c r="E31" s="18">
        <f t="shared" si="3"/>
        <v>187</v>
      </c>
      <c r="F31" s="18">
        <f t="shared" si="4"/>
        <v>748</v>
      </c>
      <c r="G31" s="19">
        <f t="shared" si="5"/>
        <v>1896.1525000000001</v>
      </c>
      <c r="H31" s="24">
        <f t="shared" si="7"/>
        <v>10844.768749999999</v>
      </c>
      <c r="I31" s="25"/>
    </row>
    <row r="32" spans="1:9">
      <c r="A32" s="14">
        <f t="shared" si="6"/>
        <v>16</v>
      </c>
      <c r="B32" s="18">
        <f t="shared" si="0"/>
        <v>2809.1812500000001</v>
      </c>
      <c r="C32" s="18" t="str">
        <f t="shared" si="1"/>
        <v/>
      </c>
      <c r="D32" s="18" t="str">
        <f t="shared" si="2"/>
        <v/>
      </c>
      <c r="E32" s="18">
        <f t="shared" si="3"/>
        <v>192.5</v>
      </c>
      <c r="F32" s="18">
        <f t="shared" si="4"/>
        <v>792</v>
      </c>
      <c r="G32" s="19">
        <f t="shared" si="5"/>
        <v>1824.6812500000001</v>
      </c>
      <c r="H32" s="24">
        <f t="shared" si="7"/>
        <v>12669.449999999999</v>
      </c>
      <c r="I32" s="25"/>
    </row>
    <row r="33" spans="1:9">
      <c r="A33" s="14">
        <f t="shared" si="6"/>
        <v>17</v>
      </c>
      <c r="B33" s="18">
        <f t="shared" si="0"/>
        <v>2787.21</v>
      </c>
      <c r="C33" s="18" t="str">
        <f t="shared" si="1"/>
        <v/>
      </c>
      <c r="D33" s="18" t="str">
        <f t="shared" si="2"/>
        <v/>
      </c>
      <c r="E33" s="18">
        <f t="shared" si="3"/>
        <v>198</v>
      </c>
      <c r="F33" s="18">
        <f t="shared" si="4"/>
        <v>836</v>
      </c>
      <c r="G33" s="19">
        <f t="shared" si="5"/>
        <v>1753.21</v>
      </c>
      <c r="H33" s="24">
        <f t="shared" si="7"/>
        <v>14422.66</v>
      </c>
      <c r="I33" s="25"/>
    </row>
    <row r="34" spans="1:9">
      <c r="A34" s="14">
        <f t="shared" si="6"/>
        <v>18</v>
      </c>
      <c r="B34" s="18">
        <f t="shared" si="0"/>
        <v>2765.23875</v>
      </c>
      <c r="C34" s="18" t="str">
        <f t="shared" si="1"/>
        <v/>
      </c>
      <c r="D34" s="18" t="str">
        <f t="shared" si="2"/>
        <v/>
      </c>
      <c r="E34" s="18">
        <f t="shared" si="3"/>
        <v>203.5</v>
      </c>
      <c r="F34" s="18">
        <f t="shared" si="4"/>
        <v>880</v>
      </c>
      <c r="G34" s="19">
        <f t="shared" si="5"/>
        <v>1681.73875</v>
      </c>
      <c r="H34" s="24">
        <f t="shared" si="7"/>
        <v>16104.39875</v>
      </c>
      <c r="I34" s="25"/>
    </row>
    <row r="35" spans="1:9">
      <c r="A35" s="14">
        <f t="shared" si="6"/>
        <v>19</v>
      </c>
      <c r="B35" s="18">
        <f t="shared" si="0"/>
        <v>2743.2674999999999</v>
      </c>
      <c r="C35" s="18" t="str">
        <f t="shared" si="1"/>
        <v/>
      </c>
      <c r="D35" s="18" t="str">
        <f t="shared" si="2"/>
        <v/>
      </c>
      <c r="E35" s="18">
        <f t="shared" si="3"/>
        <v>209</v>
      </c>
      <c r="F35" s="18">
        <f t="shared" si="4"/>
        <v>924</v>
      </c>
      <c r="G35" s="19">
        <f t="shared" si="5"/>
        <v>1610.2674999999999</v>
      </c>
      <c r="H35" s="24">
        <f t="shared" si="7"/>
        <v>17714.666250000002</v>
      </c>
      <c r="I35" s="25"/>
    </row>
    <row r="36" spans="1:9">
      <c r="A36" s="14">
        <f t="shared" si="6"/>
        <v>20</v>
      </c>
      <c r="B36" s="18">
        <f t="shared" si="0"/>
        <v>2721.2962499999999</v>
      </c>
      <c r="C36" s="18" t="str">
        <f t="shared" si="1"/>
        <v/>
      </c>
      <c r="D36" s="18" t="str">
        <f t="shared" si="2"/>
        <v/>
      </c>
      <c r="E36" s="18">
        <f t="shared" si="3"/>
        <v>214.5</v>
      </c>
      <c r="F36" s="18">
        <f t="shared" si="4"/>
        <v>968</v>
      </c>
      <c r="G36" s="19">
        <f t="shared" si="5"/>
        <v>1538.7962499999999</v>
      </c>
      <c r="H36" s="24">
        <f t="shared" si="7"/>
        <v>19253.462500000001</v>
      </c>
      <c r="I36" s="25"/>
    </row>
    <row r="37" spans="1:9">
      <c r="A37" s="14">
        <f t="shared" si="6"/>
        <v>21</v>
      </c>
      <c r="B37" s="18">
        <f t="shared" si="0"/>
        <v>2699.3249999999998</v>
      </c>
      <c r="C37" s="18" t="str">
        <f t="shared" si="1"/>
        <v/>
      </c>
      <c r="D37" s="18" t="str">
        <f t="shared" si="2"/>
        <v/>
      </c>
      <c r="E37" s="18">
        <f t="shared" si="3"/>
        <v>220</v>
      </c>
      <c r="F37" s="18">
        <f t="shared" si="4"/>
        <v>1012</v>
      </c>
      <c r="G37" s="19">
        <f t="shared" si="5"/>
        <v>1467.3249999999998</v>
      </c>
      <c r="H37" s="24">
        <f t="shared" si="7"/>
        <v>20720.787500000002</v>
      </c>
      <c r="I37" s="25"/>
    </row>
    <row r="38" spans="1:9">
      <c r="A38" s="14">
        <f t="shared" si="6"/>
        <v>22</v>
      </c>
      <c r="B38" s="18">
        <f t="shared" si="0"/>
        <v>2677.3537499999998</v>
      </c>
      <c r="C38" s="18" t="str">
        <f t="shared" si="1"/>
        <v/>
      </c>
      <c r="D38" s="18" t="str">
        <f t="shared" si="2"/>
        <v/>
      </c>
      <c r="E38" s="18">
        <f t="shared" si="3"/>
        <v>225.5</v>
      </c>
      <c r="F38" s="18">
        <f t="shared" si="4"/>
        <v>1056</v>
      </c>
      <c r="G38" s="19">
        <f t="shared" si="5"/>
        <v>1395.8537499999998</v>
      </c>
      <c r="H38" s="24">
        <f t="shared" si="7"/>
        <v>22116.641250000001</v>
      </c>
      <c r="I38" s="25"/>
    </row>
    <row r="39" spans="1:9">
      <c r="A39" s="14">
        <f t="shared" si="6"/>
        <v>23</v>
      </c>
      <c r="B39" s="18">
        <f t="shared" si="0"/>
        <v>2655.3824999999997</v>
      </c>
      <c r="C39" s="18" t="str">
        <f t="shared" si="1"/>
        <v/>
      </c>
      <c r="D39" s="18" t="str">
        <f t="shared" si="2"/>
        <v/>
      </c>
      <c r="E39" s="18">
        <f t="shared" si="3"/>
        <v>231</v>
      </c>
      <c r="F39" s="18">
        <f t="shared" si="4"/>
        <v>1100</v>
      </c>
      <c r="G39" s="19">
        <f t="shared" si="5"/>
        <v>1324.3824999999997</v>
      </c>
      <c r="H39" s="24">
        <f t="shared" si="7"/>
        <v>23441.02375</v>
      </c>
      <c r="I39" s="25"/>
    </row>
    <row r="40" spans="1:9">
      <c r="A40" s="14">
        <f t="shared" si="6"/>
        <v>24</v>
      </c>
      <c r="B40" s="18">
        <f t="shared" si="0"/>
        <v>2633.4112500000001</v>
      </c>
      <c r="C40" s="18" t="str">
        <f t="shared" si="1"/>
        <v/>
      </c>
      <c r="D40" s="18" t="str">
        <f t="shared" si="2"/>
        <v/>
      </c>
      <c r="E40" s="18">
        <f t="shared" si="3"/>
        <v>236.5</v>
      </c>
      <c r="F40" s="18">
        <f t="shared" si="4"/>
        <v>1144</v>
      </c>
      <c r="G40" s="19">
        <f t="shared" si="5"/>
        <v>1252.9112500000001</v>
      </c>
      <c r="H40" s="24">
        <f t="shared" si="7"/>
        <v>24693.935000000001</v>
      </c>
      <c r="I40" s="25"/>
    </row>
    <row r="41" spans="1:9" ht="15.75" thickBot="1">
      <c r="A41" s="15">
        <f t="shared" si="6"/>
        <v>25</v>
      </c>
      <c r="B41" s="20">
        <f t="shared" si="0"/>
        <v>2611.44</v>
      </c>
      <c r="C41" s="20" t="str">
        <f t="shared" si="1"/>
        <v/>
      </c>
      <c r="D41" s="20" t="str">
        <f t="shared" si="2"/>
        <v/>
      </c>
      <c r="E41" s="20">
        <f t="shared" si="3"/>
        <v>242</v>
      </c>
      <c r="F41" s="20">
        <f t="shared" si="4"/>
        <v>1188</v>
      </c>
      <c r="G41" s="21">
        <f t="shared" si="5"/>
        <v>1181.44</v>
      </c>
      <c r="H41" s="24">
        <f t="shared" si="7"/>
        <v>25875.375</v>
      </c>
      <c r="I41" s="25"/>
    </row>
    <row r="42" spans="1:9">
      <c r="A42" s="9"/>
      <c r="B42" s="9"/>
      <c r="C42" s="9"/>
      <c r="D42" s="9"/>
      <c r="E42" s="9"/>
      <c r="F42" s="9"/>
      <c r="G42" s="9"/>
      <c r="H42" s="10"/>
      <c r="I42" s="9"/>
    </row>
  </sheetData>
  <sheetProtection password="CCCD" sheet="1" objects="1" scenarios="1"/>
  <mergeCells count="38">
    <mergeCell ref="H40:I40"/>
    <mergeCell ref="H41:I41"/>
    <mergeCell ref="B7:G7"/>
    <mergeCell ref="B8:G8"/>
    <mergeCell ref="B10:G10"/>
    <mergeCell ref="B9:G9"/>
    <mergeCell ref="B11:G11"/>
    <mergeCell ref="A14:I14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H23:I23"/>
    <mergeCell ref="H22:I22"/>
    <mergeCell ref="H24:I24"/>
    <mergeCell ref="H25:I25"/>
    <mergeCell ref="H26:I26"/>
    <mergeCell ref="H27:I27"/>
    <mergeCell ref="A1:I1"/>
    <mergeCell ref="H21:I21"/>
    <mergeCell ref="B5:G5"/>
    <mergeCell ref="B12:G12"/>
    <mergeCell ref="B6:G6"/>
    <mergeCell ref="H16:I16"/>
    <mergeCell ref="H17:I17"/>
    <mergeCell ref="H18:I18"/>
    <mergeCell ref="H19:I19"/>
    <mergeCell ref="H20:I20"/>
    <mergeCell ref="A3:I3"/>
    <mergeCell ref="B13:G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Argyropoulos</dc:creator>
  <cp:lastModifiedBy>George Argyropoulos</cp:lastModifiedBy>
  <cp:lastPrinted>2012-08-31T12:03:59Z</cp:lastPrinted>
  <dcterms:created xsi:type="dcterms:W3CDTF">2012-08-12T09:12:24Z</dcterms:created>
  <dcterms:modified xsi:type="dcterms:W3CDTF">2012-09-19T16:34:47Z</dcterms:modified>
</cp:coreProperties>
</file>